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\OneDrive - Williamson, GA\Documents\Budget\2026\"/>
    </mc:Choice>
  </mc:AlternateContent>
  <xr:revisionPtr revIDLastSave="0" documentId="8_{81EEB98A-322F-4783-8DF0-F83FFB5F2FC5}" xr6:coauthVersionLast="47" xr6:coauthVersionMax="47" xr10:uidLastSave="{00000000-0000-0000-0000-000000000000}"/>
  <bookViews>
    <workbookView xWindow="-120" yWindow="-120" windowWidth="38640" windowHeight="21120" xr2:uid="{AD665285-2719-4E82-A494-0BC920C8AE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7" i="1" s="1"/>
  <c r="G21" i="1" s="1"/>
  <c r="G24" i="1" s="1"/>
  <c r="F20" i="1" l="1"/>
  <c r="F15" i="1" l="1"/>
  <c r="F17" i="1" s="1"/>
  <c r="F21" i="1" l="1"/>
  <c r="F24" i="1" s="1"/>
  <c r="G25" i="1" s="1"/>
  <c r="G26" i="1" s="1"/>
  <c r="F23" i="1"/>
  <c r="E20" i="1" l="1"/>
  <c r="D20" i="1"/>
  <c r="E15" i="1"/>
  <c r="E17" i="1" s="1"/>
  <c r="D15" i="1"/>
  <c r="D17" i="1" s="1"/>
  <c r="D23" i="1" l="1"/>
  <c r="D21" i="1"/>
  <c r="D24" i="1" s="1"/>
  <c r="E23" i="1"/>
  <c r="E21" i="1"/>
  <c r="E24" i="1" s="1"/>
  <c r="F25" i="1" s="1"/>
  <c r="F26" i="1" s="1"/>
  <c r="D25" i="1" l="1"/>
  <c r="D26" i="1" s="1"/>
  <c r="E25" i="1"/>
  <c r="E26" i="1" s="1"/>
</calcChain>
</file>

<file path=xl/sharedStrings.xml><?xml version="1.0" encoding="utf-8"?>
<sst xmlns="http://schemas.openxmlformats.org/spreadsheetml/2006/main" count="39" uniqueCount="34">
  <si>
    <t>NOTICE</t>
  </si>
  <si>
    <t>and pursuant to the requirements of O.C.G.A. § 48-5-32 does hereby publish the following presentation</t>
  </si>
  <si>
    <t>of the current year's tax digest and levy, along with the history of the tax digest and levy for the past five years.</t>
  </si>
  <si>
    <t>INCORPORATED AREA</t>
  </si>
  <si>
    <t>INCORPORATED</t>
  </si>
  <si>
    <t>VALUE</t>
  </si>
  <si>
    <t>Real &amp; Personal</t>
  </si>
  <si>
    <t>Motor Vehicles</t>
  </si>
  <si>
    <t>Mobile Homes</t>
  </si>
  <si>
    <t>Timber - 100%</t>
  </si>
  <si>
    <t>Heavy Duty Equipment</t>
  </si>
  <si>
    <t>Gross Digest</t>
  </si>
  <si>
    <t>Less Exemptions</t>
  </si>
  <si>
    <t>NET DIGEST VALUE</t>
  </si>
  <si>
    <t>RATE</t>
  </si>
  <si>
    <t>Gross Maintenance &amp; Operation Millage</t>
  </si>
  <si>
    <t>Less Rollback                      (Local Option Sales Tax)</t>
  </si>
  <si>
    <t>NET M&amp;O MILLAGE RATE</t>
  </si>
  <si>
    <t>TAX</t>
  </si>
  <si>
    <t>NET M&amp;O TAXES LEVIED</t>
  </si>
  <si>
    <t>TOTAL CITY</t>
  </si>
  <si>
    <t>TOTAL DIGEST VALUE</t>
  </si>
  <si>
    <t>TOTAL M&amp;O TAXES LEVIED</t>
  </si>
  <si>
    <t>Net Tax $ Increase</t>
  </si>
  <si>
    <t>Net Tax % Increase</t>
  </si>
  <si>
    <r>
      <t xml:space="preserve">The </t>
    </r>
    <r>
      <rPr>
        <b/>
        <sz val="11"/>
        <rFont val="Calibri"/>
        <family val="2"/>
      </rPr>
      <t>Williamson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Council</t>
    </r>
    <r>
      <rPr>
        <sz val="11"/>
        <rFont val="Calibri"/>
        <family val="2"/>
      </rPr>
      <t xml:space="preserve"> does hereby announce that the millage rate will be set at a meeting to be held at the</t>
    </r>
  </si>
  <si>
    <t>2021 (FY22)</t>
  </si>
  <si>
    <t>2022 (FY2023)</t>
  </si>
  <si>
    <t>2023 (FY2024)</t>
  </si>
  <si>
    <t>2024 (FY2025)</t>
  </si>
  <si>
    <t>CURRENT 2024 (FY2025) PROPERTY TAX DIGEST AND 5 YEAR HISTORY OF LEVY</t>
  </si>
  <si>
    <t>2025 (FY2026)</t>
  </si>
  <si>
    <r>
      <rPr>
        <b/>
        <sz val="11"/>
        <rFont val="Calibri"/>
        <family val="2"/>
      </rPr>
      <t>Williamson City Hall, 71 Midland Street, Williamson, GA</t>
    </r>
    <r>
      <rPr>
        <sz val="11"/>
        <rFont val="Calibri"/>
        <family val="2"/>
      </rPr>
      <t xml:space="preserve"> on </t>
    </r>
    <r>
      <rPr>
        <b/>
        <sz val="11"/>
        <rFont val="Calibri"/>
        <family val="2"/>
      </rPr>
      <t>4 September 2025</t>
    </r>
    <r>
      <rPr>
        <sz val="11"/>
        <rFont val="Calibri"/>
        <family val="2"/>
      </rPr>
      <t xml:space="preserve"> at 7:00pm </t>
    </r>
  </si>
  <si>
    <t>The proposed millage rate and tax levy for 2025 (Williamson FY 2026) is included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</si>
</sst>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0.0000"/>
    <numFmt numFmtId="165" formatCode="&quot;$&quot;#,##0"/>
    <numFmt numFmtId="166" formatCode="_(* #,##0_);_(* \(#,##0\);_(* &quot;-&quot;??_);_(@_)"/>
    <numFmt numFmtId="167" formatCode="0.0%"/>
  </numFmts>
  <fonts count="15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3" fontId="6" fillId="2" borderId="1" xfId="0" applyNumberFormat="1" applyFont="1" applyFill="1" applyBorder="1" applyAlignment="1" applyProtection="1">
      <alignment vertical="center"/>
      <protection locked="0"/>
    </xf>
    <xf numFmtId="3" fontId="7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164" fontId="6" fillId="2" borderId="1" xfId="0" applyNumberFormat="1" applyFont="1" applyFill="1" applyBorder="1" applyAlignment="1" applyProtection="1">
      <alignment vertical="center"/>
      <protection locked="0"/>
    </xf>
    <xf numFmtId="165" fontId="8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6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2" borderId="1" xfId="0" applyFill="1" applyBorder="1"/>
    <xf numFmtId="166" fontId="10" fillId="2" borderId="3" xfId="1" applyNumberFormat="1" applyFont="1" applyFill="1" applyBorder="1"/>
    <xf numFmtId="3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3" xfId="0" applyFill="1" applyBorder="1"/>
    <xf numFmtId="3" fontId="7" fillId="0" borderId="3" xfId="0" applyNumberFormat="1" applyFont="1" applyBorder="1" applyAlignment="1">
      <alignment vertical="center"/>
    </xf>
    <xf numFmtId="3" fontId="6" fillId="2" borderId="2" xfId="0" applyNumberFormat="1" applyFont="1" applyFill="1" applyBorder="1" applyAlignment="1" applyProtection="1">
      <alignment vertical="center"/>
      <protection locked="0"/>
    </xf>
    <xf numFmtId="3" fontId="8" fillId="0" borderId="3" xfId="0" applyNumberFormat="1" applyFont="1" applyBorder="1" applyAlignment="1">
      <alignment vertical="center"/>
    </xf>
    <xf numFmtId="164" fontId="6" fillId="2" borderId="3" xfId="0" applyNumberFormat="1" applyFont="1" applyFill="1" applyBorder="1" applyAlignment="1" applyProtection="1">
      <alignment vertical="center"/>
      <protection locked="0"/>
    </xf>
    <xf numFmtId="165" fontId="8" fillId="0" borderId="3" xfId="0" applyNumberFormat="1" applyFont="1" applyBorder="1" applyAlignment="1">
      <alignment vertical="center"/>
    </xf>
    <xf numFmtId="0" fontId="0" fillId="0" borderId="3" xfId="0" applyBorder="1"/>
    <xf numFmtId="165" fontId="7" fillId="0" borderId="3" xfId="0" applyNumberFormat="1" applyFont="1" applyBorder="1" applyAlignment="1">
      <alignment vertical="center"/>
    </xf>
    <xf numFmtId="6" fontId="7" fillId="0" borderId="3" xfId="0" applyNumberFormat="1" applyFont="1" applyBorder="1" applyAlignment="1">
      <alignment vertical="center"/>
    </xf>
    <xf numFmtId="10" fontId="7" fillId="0" borderId="3" xfId="0" applyNumberFormat="1" applyFont="1" applyBorder="1" applyAlignment="1">
      <alignment horizontal="right" vertical="center"/>
    </xf>
    <xf numFmtId="3" fontId="0" fillId="0" borderId="1" xfId="0" applyNumberFormat="1" applyBorder="1"/>
    <xf numFmtId="3" fontId="0" fillId="2" borderId="1" xfId="0" applyNumberFormat="1" applyFill="1" applyBorder="1"/>
    <xf numFmtId="0" fontId="3" fillId="0" borderId="1" xfId="0" applyFont="1" applyBorder="1" applyAlignment="1">
      <alignment horizontal="right" vertical="center"/>
    </xf>
    <xf numFmtId="164" fontId="11" fillId="0" borderId="1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3" fontId="0" fillId="2" borderId="3" xfId="0" applyNumberFormat="1" applyFill="1" applyBorder="1"/>
    <xf numFmtId="0" fontId="0" fillId="2" borderId="3" xfId="0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3" fontId="0" fillId="0" borderId="3" xfId="0" applyNumberFormat="1" applyBorder="1"/>
    <xf numFmtId="164" fontId="12" fillId="0" borderId="1" xfId="0" applyNumberFormat="1" applyFont="1" applyBorder="1"/>
    <xf numFmtId="165" fontId="0" fillId="0" borderId="1" xfId="0" applyNumberFormat="1" applyBorder="1"/>
    <xf numFmtId="10" fontId="0" fillId="0" borderId="1" xfId="0" applyNumberFormat="1" applyBorder="1"/>
    <xf numFmtId="0" fontId="14" fillId="0" borderId="0" xfId="0" applyFont="1"/>
    <xf numFmtId="165" fontId="13" fillId="0" borderId="1" xfId="0" applyNumberFormat="1" applyFont="1" applyBorder="1"/>
    <xf numFmtId="165" fontId="14" fillId="0" borderId="1" xfId="0" applyNumberFormat="1" applyFont="1" applyBorder="1"/>
    <xf numFmtId="166" fontId="0" fillId="0" borderId="1" xfId="1" applyNumberFormat="1" applyFont="1" applyBorder="1"/>
    <xf numFmtId="165" fontId="0" fillId="0" borderId="1" xfId="1" applyNumberFormat="1" applyFont="1" applyBorder="1"/>
    <xf numFmtId="167" fontId="0" fillId="0" borderId="1" xfId="2" applyNumberFormat="1" applyFont="1" applyBorder="1"/>
    <xf numFmtId="0" fontId="0" fillId="0" borderId="1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textRotation="135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C67-0DEC-46DF-9C96-6DC8E2F09C8D}">
  <dimension ref="A1:K26"/>
  <sheetViews>
    <sheetView tabSelected="1" zoomScaleNormal="100" workbookViewId="0">
      <selection activeCell="K11" sqref="K11"/>
    </sheetView>
  </sheetViews>
  <sheetFormatPr defaultRowHeight="15" x14ac:dyDescent="0.25"/>
  <cols>
    <col min="1" max="1" width="3.140625" bestFit="1" customWidth="1"/>
    <col min="2" max="2" width="4" bestFit="1" customWidth="1"/>
    <col min="3" max="3" width="27" bestFit="1" customWidth="1"/>
    <col min="4" max="5" width="9.85546875" bestFit="1" customWidth="1"/>
    <col min="6" max="6" width="11.7109375" customWidth="1"/>
    <col min="7" max="7" width="13.140625" customWidth="1"/>
    <col min="8" max="8" width="13" customWidth="1"/>
    <col min="9" max="9" width="12.42578125" customWidth="1"/>
    <col min="10" max="10" width="13.5703125" customWidth="1"/>
  </cols>
  <sheetData>
    <row r="1" spans="1:9" ht="18.75" x14ac:dyDescent="0.25">
      <c r="A1" s="49" t="s">
        <v>0</v>
      </c>
      <c r="B1" s="50"/>
      <c r="C1" s="50"/>
      <c r="D1" s="50"/>
      <c r="E1" s="50"/>
      <c r="F1" s="50"/>
      <c r="G1" s="50"/>
      <c r="H1" s="50"/>
      <c r="I1" s="51"/>
    </row>
    <row r="2" spans="1:9" x14ac:dyDescent="0.25">
      <c r="A2" s="52" t="s">
        <v>25</v>
      </c>
      <c r="B2" s="53"/>
      <c r="C2" s="53"/>
      <c r="D2" s="53"/>
      <c r="E2" s="53"/>
      <c r="F2" s="53"/>
      <c r="G2" s="53"/>
      <c r="H2" s="53"/>
      <c r="I2" s="54"/>
    </row>
    <row r="3" spans="1:9" x14ac:dyDescent="0.25">
      <c r="A3" s="52" t="s">
        <v>32</v>
      </c>
      <c r="B3" s="53"/>
      <c r="C3" s="53"/>
      <c r="D3" s="53"/>
      <c r="E3" s="53"/>
      <c r="F3" s="53"/>
      <c r="G3" s="53"/>
      <c r="H3" s="53"/>
      <c r="I3" s="54"/>
    </row>
    <row r="4" spans="1:9" x14ac:dyDescent="0.25">
      <c r="A4" s="52" t="s">
        <v>1</v>
      </c>
      <c r="B4" s="53"/>
      <c r="C4" s="53"/>
      <c r="D4" s="53"/>
      <c r="E4" s="53"/>
      <c r="F4" s="53"/>
      <c r="G4" s="53"/>
      <c r="H4" s="53"/>
      <c r="I4" s="54"/>
    </row>
    <row r="5" spans="1:9" x14ac:dyDescent="0.25">
      <c r="A5" s="52" t="s">
        <v>2</v>
      </c>
      <c r="B5" s="53"/>
      <c r="C5" s="53"/>
      <c r="D5" s="53"/>
      <c r="E5" s="53"/>
      <c r="F5" s="53"/>
      <c r="G5" s="53"/>
      <c r="H5" s="53"/>
      <c r="I5" s="54"/>
    </row>
    <row r="6" spans="1:9" x14ac:dyDescent="0.25">
      <c r="A6" s="52" t="s">
        <v>33</v>
      </c>
      <c r="B6" s="53"/>
      <c r="C6" s="53"/>
      <c r="D6" s="53"/>
      <c r="E6" s="53"/>
      <c r="F6" s="53"/>
      <c r="G6" s="53"/>
      <c r="H6" s="53"/>
      <c r="I6" s="54"/>
    </row>
    <row r="7" spans="1:9" ht="15" customHeight="1" x14ac:dyDescent="0.25">
      <c r="A7" s="56" t="s">
        <v>30</v>
      </c>
      <c r="B7" s="57"/>
      <c r="C7" s="57"/>
      <c r="D7" s="57"/>
      <c r="E7" s="57"/>
      <c r="F7" s="57"/>
      <c r="G7" s="57"/>
      <c r="H7" s="57"/>
      <c r="I7" s="58"/>
    </row>
    <row r="8" spans="1:9" ht="15" customHeight="1" x14ac:dyDescent="0.25">
      <c r="A8" s="59"/>
      <c r="B8" s="60"/>
      <c r="C8" s="60"/>
      <c r="D8" s="60"/>
      <c r="E8" s="60"/>
      <c r="F8" s="60"/>
      <c r="G8" s="60"/>
      <c r="H8" s="60"/>
      <c r="I8" s="61"/>
    </row>
    <row r="9" spans="1:9" x14ac:dyDescent="0.25">
      <c r="A9" s="62" t="s">
        <v>3</v>
      </c>
      <c r="B9" s="63" t="s">
        <v>4</v>
      </c>
      <c r="C9" s="63"/>
      <c r="D9" s="1">
        <v>2020</v>
      </c>
      <c r="E9" s="1" t="s">
        <v>26</v>
      </c>
      <c r="F9" s="15" t="s">
        <v>27</v>
      </c>
      <c r="G9" s="25" t="s">
        <v>28</v>
      </c>
      <c r="H9" s="1" t="s">
        <v>29</v>
      </c>
      <c r="I9" s="1" t="s">
        <v>31</v>
      </c>
    </row>
    <row r="10" spans="1:9" x14ac:dyDescent="0.25">
      <c r="A10" s="62"/>
      <c r="B10" s="64" t="s">
        <v>5</v>
      </c>
      <c r="C10" s="3" t="s">
        <v>6</v>
      </c>
      <c r="D10" s="4">
        <v>19188158</v>
      </c>
      <c r="E10" s="4">
        <v>20464657</v>
      </c>
      <c r="F10" s="17">
        <v>24345017</v>
      </c>
      <c r="G10" s="35">
        <v>38664312</v>
      </c>
      <c r="H10" s="30">
        <v>41152164</v>
      </c>
      <c r="I10" s="45">
        <v>50085379</v>
      </c>
    </row>
    <row r="11" spans="1:9" x14ac:dyDescent="0.25">
      <c r="A11" s="62"/>
      <c r="B11" s="64"/>
      <c r="C11" s="3" t="s">
        <v>7</v>
      </c>
      <c r="D11" s="4">
        <v>144160</v>
      </c>
      <c r="E11" s="4">
        <v>142490</v>
      </c>
      <c r="F11" s="18">
        <v>153680</v>
      </c>
      <c r="G11" s="35">
        <v>165200</v>
      </c>
      <c r="H11" s="30">
        <v>167840</v>
      </c>
      <c r="I11" s="4">
        <v>239780</v>
      </c>
    </row>
    <row r="12" spans="1:9" x14ac:dyDescent="0.25">
      <c r="A12" s="62"/>
      <c r="B12" s="64"/>
      <c r="C12" s="3" t="s">
        <v>8</v>
      </c>
      <c r="D12" s="4">
        <v>24272</v>
      </c>
      <c r="E12" s="4">
        <v>24272</v>
      </c>
      <c r="F12" s="18">
        <v>24272</v>
      </c>
      <c r="G12" s="35">
        <v>24272</v>
      </c>
      <c r="H12" s="30">
        <v>22191</v>
      </c>
      <c r="I12" s="4">
        <v>17522</v>
      </c>
    </row>
    <row r="13" spans="1:9" x14ac:dyDescent="0.25">
      <c r="A13" s="62"/>
      <c r="B13" s="64"/>
      <c r="C13" s="3" t="s">
        <v>9</v>
      </c>
      <c r="D13" s="4"/>
      <c r="E13" s="4"/>
      <c r="F13" s="19"/>
      <c r="G13" s="19">
        <v>0</v>
      </c>
      <c r="H13" s="16">
        <v>0</v>
      </c>
      <c r="I13" s="15">
        <v>0</v>
      </c>
    </row>
    <row r="14" spans="1:9" x14ac:dyDescent="0.25">
      <c r="A14" s="62"/>
      <c r="B14" s="64"/>
      <c r="C14" s="3" t="s">
        <v>10</v>
      </c>
      <c r="D14" s="4"/>
      <c r="E14" s="4"/>
      <c r="F14" s="19"/>
      <c r="G14" s="19"/>
      <c r="H14" s="16"/>
      <c r="I14" s="45">
        <v>643450</v>
      </c>
    </row>
    <row r="15" spans="1:9" x14ac:dyDescent="0.25">
      <c r="A15" s="62"/>
      <c r="B15" s="64"/>
      <c r="C15" s="3" t="s">
        <v>11</v>
      </c>
      <c r="D15" s="5">
        <f>SUM(D10:D14)</f>
        <v>19356590</v>
      </c>
      <c r="E15" s="5">
        <f>SUM(E10:E14)</f>
        <v>20631419</v>
      </c>
      <c r="F15" s="20">
        <f>SUM(F10:F14)</f>
        <v>24522969</v>
      </c>
      <c r="G15" s="20">
        <f>SUM(G10:G14)</f>
        <v>38853784</v>
      </c>
      <c r="H15" s="29">
        <v>41342195</v>
      </c>
      <c r="I15" s="45">
        <v>50986131</v>
      </c>
    </row>
    <row r="16" spans="1:9" x14ac:dyDescent="0.25">
      <c r="A16" s="62"/>
      <c r="B16" s="64"/>
      <c r="C16" s="6" t="s">
        <v>12</v>
      </c>
      <c r="D16" s="4">
        <v>97773</v>
      </c>
      <c r="E16" s="4">
        <v>107203</v>
      </c>
      <c r="F16" s="21">
        <v>109150</v>
      </c>
      <c r="G16" s="35">
        <v>2672478</v>
      </c>
      <c r="H16" s="30">
        <v>326175</v>
      </c>
      <c r="I16" s="4">
        <v>317275</v>
      </c>
    </row>
    <row r="17" spans="1:11" x14ac:dyDescent="0.25">
      <c r="A17" s="62"/>
      <c r="B17" s="64"/>
      <c r="C17" s="7" t="s">
        <v>13</v>
      </c>
      <c r="D17" s="8">
        <f>D15-D16</f>
        <v>19258817</v>
      </c>
      <c r="E17" s="8">
        <f>E15-E16</f>
        <v>20524216</v>
      </c>
      <c r="F17" s="22">
        <f>F15-F16</f>
        <v>24413819</v>
      </c>
      <c r="G17" s="22">
        <f>G15-G16</f>
        <v>36181306</v>
      </c>
      <c r="H17" s="29">
        <v>41016020</v>
      </c>
      <c r="I17" s="45">
        <v>50668856</v>
      </c>
      <c r="K17" s="42"/>
    </row>
    <row r="18" spans="1:11" ht="25.5" x14ac:dyDescent="0.25">
      <c r="A18" s="62"/>
      <c r="B18" s="64" t="s">
        <v>14</v>
      </c>
      <c r="C18" s="9" t="s">
        <v>15</v>
      </c>
      <c r="D18" s="10">
        <v>6.0730000000000004</v>
      </c>
      <c r="E18" s="10">
        <v>6.3849999999999998</v>
      </c>
      <c r="F18" s="23">
        <v>6.4710999999999999</v>
      </c>
      <c r="G18" s="36">
        <v>4.335</v>
      </c>
      <c r="H18" s="34">
        <v>4.2309999999999999</v>
      </c>
      <c r="I18" s="48">
        <v>3.9550000000000001</v>
      </c>
    </row>
    <row r="19" spans="1:11" ht="25.5" x14ac:dyDescent="0.25">
      <c r="A19" s="62"/>
      <c r="B19" s="64"/>
      <c r="C19" s="9" t="s">
        <v>16</v>
      </c>
      <c r="D19" s="10">
        <v>2.508</v>
      </c>
      <c r="E19" s="10">
        <v>2.91</v>
      </c>
      <c r="F19" s="23">
        <v>3.0211000000000001</v>
      </c>
      <c r="G19" s="37">
        <v>1.9350000000000001</v>
      </c>
      <c r="H19" s="34">
        <v>1.8360000000000001</v>
      </c>
      <c r="I19" s="48">
        <v>1.88</v>
      </c>
    </row>
    <row r="20" spans="1:11" ht="15.75" x14ac:dyDescent="0.25">
      <c r="A20" s="62"/>
      <c r="B20" s="64"/>
      <c r="C20" s="31" t="s">
        <v>17</v>
      </c>
      <c r="D20" s="32">
        <f>D18-D19</f>
        <v>3.5650000000000004</v>
      </c>
      <c r="E20" s="32">
        <f>E18-E19</f>
        <v>3.4749999999999996</v>
      </c>
      <c r="F20" s="33">
        <f>F18-F19</f>
        <v>3.4499999999999997</v>
      </c>
      <c r="G20" s="33">
        <v>2.4</v>
      </c>
      <c r="H20" s="39">
        <v>2.395</v>
      </c>
      <c r="I20" s="39">
        <v>2.0750000000000002</v>
      </c>
    </row>
    <row r="21" spans="1:11" x14ac:dyDescent="0.25">
      <c r="A21" s="62"/>
      <c r="B21" s="1" t="s">
        <v>18</v>
      </c>
      <c r="C21" s="7" t="s">
        <v>19</v>
      </c>
      <c r="D21" s="11">
        <f>D17*(D20/1000)</f>
        <v>68657.682605000009</v>
      </c>
      <c r="E21" s="11">
        <f>E17*(E20/1000)</f>
        <v>71321.650599999994</v>
      </c>
      <c r="F21" s="24">
        <f>F17*(F20/1000)</f>
        <v>84227.67555</v>
      </c>
      <c r="G21" s="24">
        <f>G17*(G20/1000)</f>
        <v>86835.134399999995</v>
      </c>
      <c r="H21" s="43">
        <v>97778</v>
      </c>
      <c r="I21" s="44">
        <v>105138</v>
      </c>
    </row>
    <row r="22" spans="1:11" x14ac:dyDescent="0.25">
      <c r="A22" s="55" t="s">
        <v>20</v>
      </c>
      <c r="B22" s="55"/>
      <c r="C22" s="2" t="s">
        <v>20</v>
      </c>
      <c r="D22" s="1">
        <v>2020</v>
      </c>
      <c r="E22" s="1">
        <v>2021</v>
      </c>
      <c r="F22" s="25" t="s">
        <v>27</v>
      </c>
      <c r="G22" s="25" t="s">
        <v>28</v>
      </c>
      <c r="H22" s="15" t="s">
        <v>29</v>
      </c>
      <c r="I22" s="15" t="s">
        <v>31</v>
      </c>
    </row>
    <row r="23" spans="1:11" x14ac:dyDescent="0.25">
      <c r="A23" s="55"/>
      <c r="B23" s="55"/>
      <c r="C23" s="7" t="s">
        <v>21</v>
      </c>
      <c r="D23" s="5">
        <f>D17</f>
        <v>19258817</v>
      </c>
      <c r="E23" s="5">
        <f>E17</f>
        <v>20524216</v>
      </c>
      <c r="F23" s="20">
        <f>F17</f>
        <v>24413819</v>
      </c>
      <c r="G23" s="38">
        <v>36181306</v>
      </c>
      <c r="H23" s="29">
        <v>40825989</v>
      </c>
      <c r="I23" s="45">
        <v>49701897</v>
      </c>
    </row>
    <row r="24" spans="1:11" x14ac:dyDescent="0.25">
      <c r="A24" s="55"/>
      <c r="B24" s="55"/>
      <c r="C24" s="7" t="s">
        <v>22</v>
      </c>
      <c r="D24" s="12">
        <f>D21</f>
        <v>68657.682605000009</v>
      </c>
      <c r="E24" s="12">
        <f>E21</f>
        <v>71321.650599999994</v>
      </c>
      <c r="F24" s="26">
        <f>F21</f>
        <v>84227.67555</v>
      </c>
      <c r="G24" s="26">
        <f>G21</f>
        <v>86835.134399999995</v>
      </c>
      <c r="H24" s="40">
        <v>97778</v>
      </c>
      <c r="I24" s="45">
        <v>105138</v>
      </c>
    </row>
    <row r="25" spans="1:11" x14ac:dyDescent="0.25">
      <c r="A25" s="55"/>
      <c r="B25" s="55"/>
      <c r="C25" s="3" t="s">
        <v>23</v>
      </c>
      <c r="D25" s="13" t="e">
        <f>D24-#REF!</f>
        <v>#REF!</v>
      </c>
      <c r="E25" s="13">
        <f>E24-D24</f>
        <v>2663.9679949999845</v>
      </c>
      <c r="F25" s="27">
        <f>F24-E24</f>
        <v>12906.024950000006</v>
      </c>
      <c r="G25" s="27">
        <f>G24-F24</f>
        <v>2607.4588499999954</v>
      </c>
      <c r="H25" s="40">
        <v>10943</v>
      </c>
      <c r="I25" s="46">
        <v>7360</v>
      </c>
    </row>
    <row r="26" spans="1:11" x14ac:dyDescent="0.25">
      <c r="A26" s="55"/>
      <c r="B26" s="55"/>
      <c r="C26" s="3" t="s">
        <v>24</v>
      </c>
      <c r="D26" s="14" t="e">
        <f>D25/#REF!</f>
        <v>#REF!</v>
      </c>
      <c r="E26" s="14">
        <f>E25/D24</f>
        <v>3.8800726938691937E-2</v>
      </c>
      <c r="F26" s="28">
        <f>F25/E24</f>
        <v>0.18095521964826775</v>
      </c>
      <c r="G26" s="28">
        <f>G25/F24</f>
        <v>3.0957269483854293E-2</v>
      </c>
      <c r="H26" s="41">
        <v>0.126</v>
      </c>
      <c r="I26" s="47">
        <v>7.5999999999999998E-2</v>
      </c>
    </row>
  </sheetData>
  <mergeCells count="12">
    <mergeCell ref="A22:B26"/>
    <mergeCell ref="A6:I6"/>
    <mergeCell ref="A7:I8"/>
    <mergeCell ref="A9:A21"/>
    <mergeCell ref="B9:C9"/>
    <mergeCell ref="B10:B17"/>
    <mergeCell ref="B18:B20"/>
    <mergeCell ref="A1:I1"/>
    <mergeCell ref="A2:I2"/>
    <mergeCell ref="A3:I3"/>
    <mergeCell ref="A4:I4"/>
    <mergeCell ref="A5:I5"/>
  </mergeCells>
  <conditionalFormatting sqref="D15:G15 D17:G17 D20:G21 D23:F26 G24:G26">
    <cfRule type="cellIs" dxfId="0" priority="1" stopIfTrue="1" operator="notEqual">
      <formula>0</formula>
    </cfRule>
  </conditionalFormatting>
  <pageMargins left="0.25" right="0.2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Fry</dc:creator>
  <cp:lastModifiedBy>Williamson GA</cp:lastModifiedBy>
  <cp:lastPrinted>2024-09-16T04:39:15Z</cp:lastPrinted>
  <dcterms:created xsi:type="dcterms:W3CDTF">2021-10-28T16:48:05Z</dcterms:created>
  <dcterms:modified xsi:type="dcterms:W3CDTF">2025-09-15T11:52:56Z</dcterms:modified>
</cp:coreProperties>
</file>